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bovine_liver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<sst xmlns="http://schemas.openxmlformats.org/spreadsheetml/2006/main" count="29" uniqueCount="29">
  <si>
    <t xml:space="preserve">weight elemental concentration mg/kg</t>
  </si>
  <si>
    <t xml:space="preserve">Atomic weight elemet</t>
  </si>
  <si>
    <t>Formula</t>
  </si>
  <si>
    <t>Ca</t>
  </si>
  <si>
    <t>K</t>
  </si>
  <si>
    <t>Na</t>
  </si>
  <si>
    <t>Co</t>
  </si>
  <si>
    <t>Cu</t>
  </si>
  <si>
    <t>Fe</t>
  </si>
  <si>
    <t>Mg</t>
  </si>
  <si>
    <t>Mn</t>
  </si>
  <si>
    <t>Mo</t>
  </si>
  <si>
    <t>Se</t>
  </si>
  <si>
    <t>Zn</t>
  </si>
  <si>
    <t>As</t>
  </si>
  <si>
    <t>Cd</t>
  </si>
  <si>
    <t>Cr</t>
  </si>
  <si>
    <t>Pb</t>
  </si>
  <si>
    <t>Ni</t>
  </si>
  <si>
    <t>Ag</t>
  </si>
  <si>
    <t>Sr</t>
  </si>
  <si>
    <t>V</t>
  </si>
  <si>
    <t>Cl</t>
  </si>
  <si>
    <t>P</t>
  </si>
  <si>
    <t>Sb</t>
  </si>
  <si>
    <t>Cs</t>
  </si>
  <si>
    <t>Hg</t>
  </si>
  <si>
    <t>Rb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</si>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</sst>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0.000000"/>
      <color indexed="64"/>
      <name val="Aptos Narrow"/>
    </font>
    <font>
      <sz val="20.000000"/>
      <color indexed="64"/>
      <name val="Aptos Narrow"/>
    </font>
  </fonts>
  <fills count="4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rgb="FFFDE9D9"/>
        <bgColor rgb="FFFDE9D9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5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>
      <alignment horizontal="center" vertical="center"/>
    </xf>
    <xf fontId="0" fillId="2" borderId="2" numFmtId="0" xfId="0" applyFill="1" applyBorder="1" applyAlignment="1">
      <alignment horizontal="center" vertical="center"/>
    </xf>
    <xf fontId="0" fillId="3" borderId="2" numFmtId="0" xfId="0" applyFill="1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 vertical="center"/>
    </xf>
    <xf fontId="0" fillId="0" borderId="2" numFmtId="0" xfId="0" applyBorder="1" applyAlignment="1">
      <alignment horizontal="center" vertical="center"/>
    </xf>
    <xf fontId="0" fillId="0" borderId="3" numFmtId="0" xfId="0" applyBorder="1" applyAlignment="1">
      <alignment horizontal="center" vertical="center"/>
    </xf>
    <xf fontId="0" fillId="0" borderId="5" numFmtId="0" xfId="0" applyBorder="1" applyAlignment="1">
      <alignment horizontal="center" vertical="center"/>
    </xf>
    <xf fontId="1" fillId="0" borderId="0" numFmtId="0" xfId="0" applyFont="1" applyAlignment="1">
      <alignment horizontal="left"/>
    </xf>
    <xf fontId="0" fillId="3" borderId="6" numFmtId="0" xfId="0" applyFill="1" applyBorder="1" applyAlignment="1">
      <alignment horizontal="center"/>
    </xf>
    <xf fontId="0" fillId="0" borderId="7" numFmtId="0" xfId="0" applyBorder="1" applyAlignment="1">
      <alignment horizontal="center" vertical="center"/>
    </xf>
    <xf fontId="0" fillId="0" borderId="7" numFmtId="0" xfId="0" applyBorder="1" applyAlignment="1">
      <alignment horizontal="center"/>
    </xf>
    <xf fontId="0" fillId="0" borderId="0" numFmt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C36" activeCellId="0" sqref="C36"/>
    </sheetView>
  </sheetViews>
  <sheetFormatPr defaultColWidth="9.85546875" defaultRowHeight="12.75"/>
  <cols>
    <col customWidth="1" min="1" max="1" width="11.42578125"/>
    <col customWidth="1" min="2" max="2" width="34.42578125"/>
    <col customWidth="1" min="3" max="3" width="33.7109375"/>
    <col customWidth="1" min="4" max="4" width="31.42578125"/>
    <col customWidth="1" min="5" max="1021" width="32.7109375"/>
    <col customWidth="1" min="1022" max="1223" width="9.42578125"/>
    <col customWidth="1" min="1224" max="1224" width="9.85546875"/>
  </cols>
  <sheetData>
    <row r="1" ht="15.75" customHeight="1">
      <c r="A1" s="1"/>
      <c r="B1" s="2" t="s">
        <v>0</v>
      </c>
      <c r="C1" s="3" t="s">
        <v>1</v>
      </c>
      <c r="D1" s="3" t="s">
        <v>2</v>
      </c>
    </row>
    <row r="2" ht="12.75" customHeight="1">
      <c r="A2" s="4" t="s">
        <v>3</v>
      </c>
      <c r="B2" s="5">
        <v>131</v>
      </c>
      <c r="C2" s="6">
        <v>40.078000000000003</v>
      </c>
      <c r="D2" s="7">
        <f t="shared" ref="D2:D27" si="0">B2/C2</f>
        <v>3.2686261789510453</v>
      </c>
    </row>
    <row r="3" ht="12.75" customHeight="1">
      <c r="A3" s="4" t="s">
        <v>4</v>
      </c>
      <c r="B3" s="5">
        <f>1.023*10000</f>
        <v>10230</v>
      </c>
      <c r="C3" s="6">
        <v>39.097999999999999</v>
      </c>
      <c r="D3" s="7">
        <f t="shared" si="0"/>
        <v>261.65021228707349</v>
      </c>
    </row>
    <row r="4" ht="12.75" customHeight="1">
      <c r="A4" s="4" t="s">
        <v>5</v>
      </c>
      <c r="B4" s="5">
        <f>0.203*10000</f>
        <v>2030.0000000000002</v>
      </c>
      <c r="C4" s="6">
        <v>22.989999999999998</v>
      </c>
      <c r="D4" s="7">
        <f t="shared" si="0"/>
        <v>88.299260548064396</v>
      </c>
    </row>
    <row r="5" ht="12.75" customHeight="1">
      <c r="A5" s="4" t="s">
        <v>6</v>
      </c>
      <c r="B5" s="5">
        <v>0.29999999999999999</v>
      </c>
      <c r="C5" s="8">
        <v>58.933</v>
      </c>
      <c r="D5" s="7">
        <f t="shared" si="0"/>
        <v>0.005090526530127433</v>
      </c>
    </row>
    <row r="6" ht="12.75" customHeight="1">
      <c r="A6" s="4" t="s">
        <v>7</v>
      </c>
      <c r="B6" s="5">
        <v>275.19999999999999</v>
      </c>
      <c r="C6" s="8">
        <v>63.545999999999999</v>
      </c>
      <c r="D6" s="7">
        <f t="shared" si="0"/>
        <v>4.3307210524659299</v>
      </c>
    </row>
    <row r="7" ht="12.75" customHeight="1">
      <c r="A7" s="4" t="s">
        <v>8</v>
      </c>
      <c r="B7" s="5">
        <v>197.94</v>
      </c>
      <c r="C7" s="8">
        <v>55.844999999999999</v>
      </c>
      <c r="D7" s="7">
        <f t="shared" si="0"/>
        <v>3.5444533977974753</v>
      </c>
    </row>
    <row r="8" ht="12.75" customHeight="1">
      <c r="A8" s="4" t="s">
        <v>9</v>
      </c>
      <c r="B8" s="5">
        <v>620</v>
      </c>
      <c r="C8" s="8">
        <v>24.305</v>
      </c>
      <c r="D8" s="7">
        <f t="shared" si="0"/>
        <v>25.509154494959883</v>
      </c>
    </row>
    <row r="9" ht="12.75" customHeight="1">
      <c r="A9" s="4" t="s">
        <v>10</v>
      </c>
      <c r="B9" s="5">
        <v>10.460000000000001</v>
      </c>
      <c r="C9" s="8">
        <v>54.938000000000002</v>
      </c>
      <c r="D9" s="7">
        <f t="shared" si="0"/>
        <v>0.19039644690378246</v>
      </c>
    </row>
    <row r="10" ht="16.5" customHeight="1">
      <c r="A10" s="4" t="s">
        <v>11</v>
      </c>
      <c r="B10" s="9">
        <v>3.2999999999999998</v>
      </c>
      <c r="C10" s="8">
        <v>95.950000000000003</v>
      </c>
      <c r="D10" s="7">
        <f t="shared" si="0"/>
        <v>0.034392912975508075</v>
      </c>
      <c r="E10" s="10"/>
    </row>
    <row r="11" ht="12.75" customHeight="1">
      <c r="A11" s="11" t="s">
        <v>12</v>
      </c>
      <c r="B11" s="12">
        <v>2.0310000000000001</v>
      </c>
      <c r="C11" s="8">
        <v>78.971000000000004</v>
      </c>
      <c r="D11" s="7">
        <f t="shared" si="0"/>
        <v>0.025718301655037926</v>
      </c>
    </row>
    <row r="12" ht="12.75" customHeight="1">
      <c r="A12" s="11" t="s">
        <v>13</v>
      </c>
      <c r="B12" s="13">
        <v>181.09999999999999</v>
      </c>
      <c r="C12" s="8">
        <v>65.379999999999995</v>
      </c>
      <c r="D12" s="7">
        <f t="shared" si="0"/>
        <v>2.7699602324869992</v>
      </c>
    </row>
    <row r="13" ht="12.75" customHeight="1">
      <c r="A13" s="11" t="s">
        <v>14</v>
      </c>
      <c r="B13" s="13">
        <f>19.6/1000</f>
        <v>0.019600000000000003</v>
      </c>
      <c r="C13" s="8">
        <v>74.921999999999997</v>
      </c>
      <c r="D13" s="7">
        <f t="shared" si="0"/>
        <v>0.00026160540295240391</v>
      </c>
    </row>
    <row r="14" ht="12.75" customHeight="1">
      <c r="A14" s="11" t="s">
        <v>15</v>
      </c>
      <c r="B14" s="13">
        <f>97/1000</f>
        <v>0.097000000000000003</v>
      </c>
      <c r="C14" s="8">
        <v>112.414</v>
      </c>
      <c r="D14" s="7">
        <f t="shared" si="0"/>
        <v>0.00086288184745672244</v>
      </c>
    </row>
    <row r="15" ht="12.75" customHeight="1">
      <c r="A15" s="11" t="s">
        <v>16</v>
      </c>
      <c r="B15" s="13">
        <f>53/1000</f>
        <v>0.052999999999999999</v>
      </c>
      <c r="C15" s="8">
        <v>51.996000000000002</v>
      </c>
      <c r="D15" s="7">
        <f t="shared" si="0"/>
        <v>0.0010193091776290483</v>
      </c>
    </row>
    <row r="16" ht="12.75" customHeight="1">
      <c r="A16" s="11" t="s">
        <v>17</v>
      </c>
      <c r="B16" s="13">
        <f>62.8/1000</f>
        <v>0.062799999999999995</v>
      </c>
      <c r="C16" s="8">
        <v>207.19999999999999</v>
      </c>
      <c r="D16" s="7">
        <f t="shared" si="0"/>
        <v>0.00030308880308880306</v>
      </c>
    </row>
    <row r="17" ht="12.75" customHeight="1">
      <c r="A17" s="11" t="s">
        <v>18</v>
      </c>
      <c r="B17" s="13">
        <f>44.5/1000</f>
        <v>0.044499999999999998</v>
      </c>
      <c r="C17" s="8">
        <v>58.692999999999998</v>
      </c>
      <c r="D17" s="7">
        <f t="shared" si="0"/>
        <v>0.0007581824067606018</v>
      </c>
    </row>
    <row r="18" ht="12.75" customHeight="1">
      <c r="A18" s="11" t="s">
        <v>19</v>
      </c>
      <c r="B18" s="13">
        <f>5.9/1000</f>
        <v>0.0059000000000000007</v>
      </c>
      <c r="C18" s="8">
        <v>107.8682</v>
      </c>
      <c r="D18" s="7">
        <f t="shared" si="0"/>
        <v>5.469637947050197e-05</v>
      </c>
    </row>
    <row r="19" ht="12.75" customHeight="1">
      <c r="A19" s="11" t="s">
        <v>20</v>
      </c>
      <c r="B19" s="13">
        <f>95.3/1000</f>
        <v>0.095299999999999996</v>
      </c>
      <c r="C19" s="8">
        <v>87.620000000000005</v>
      </c>
      <c r="D19" s="7">
        <f t="shared" si="0"/>
        <v>0.0010876512211823784</v>
      </c>
    </row>
    <row r="20" ht="12.75" customHeight="1">
      <c r="A20" s="11" t="s">
        <v>21</v>
      </c>
      <c r="B20" s="13">
        <f>8.17/1000</f>
        <v>0.0081700000000000002</v>
      </c>
      <c r="C20" s="8">
        <v>50.941499999999998</v>
      </c>
      <c r="D20" s="7">
        <f t="shared" si="0"/>
        <v>0.0001603800437757035</v>
      </c>
    </row>
    <row r="21" ht="12.75" customHeight="1">
      <c r="A21" s="11" t="s">
        <v>22</v>
      </c>
      <c r="B21" s="12">
        <f>0.287*10000</f>
        <v>2870</v>
      </c>
      <c r="C21" s="8">
        <v>35.450000000000003</v>
      </c>
      <c r="D21" s="7">
        <f t="shared" si="0"/>
        <v>80.959097320169249</v>
      </c>
    </row>
    <row r="22" ht="12.75" customHeight="1">
      <c r="A22" s="4" t="s">
        <v>23</v>
      </c>
      <c r="B22" s="8">
        <f>1.175*10000</f>
        <v>11750</v>
      </c>
      <c r="C22" s="7">
        <v>30.974</v>
      </c>
      <c r="D22" s="7">
        <f t="shared" si="0"/>
        <v>379.35042293536515</v>
      </c>
    </row>
    <row r="23" ht="12.75" customHeight="1">
      <c r="A23" s="4" t="s">
        <v>24</v>
      </c>
      <c r="B23" s="8">
        <v>0.0030000000000000001</v>
      </c>
      <c r="C23" s="7">
        <v>121.76000000000001</v>
      </c>
      <c r="D23" s="7">
        <f t="shared" si="0"/>
        <v>2.4638633377135347e-05</v>
      </c>
    </row>
    <row r="24" ht="12.75" customHeight="1">
      <c r="A24" s="4" t="s">
        <v>25</v>
      </c>
      <c r="B24" s="8">
        <v>0.021700000000000001</v>
      </c>
      <c r="C24" s="7">
        <v>132.905</v>
      </c>
      <c r="D24" s="7">
        <f t="shared" si="0"/>
        <v>0.00016327451939355178</v>
      </c>
    </row>
    <row r="25" ht="12.75" customHeight="1">
      <c r="A25" s="4" t="s">
        <v>26</v>
      </c>
      <c r="B25" s="8">
        <v>0.0053600000000000002</v>
      </c>
      <c r="C25" s="7">
        <v>200.59</v>
      </c>
      <c r="D25" s="7">
        <f t="shared" si="0"/>
        <v>2.6721172541004037e-05</v>
      </c>
    </row>
    <row r="26" ht="12.75" customHeight="1">
      <c r="A26" s="4" t="s">
        <v>27</v>
      </c>
      <c r="B26" s="8">
        <v>35.299999999999997</v>
      </c>
      <c r="C26" s="7">
        <v>85.467799999999997</v>
      </c>
      <c r="D26" s="7">
        <f t="shared" si="0"/>
        <v>0.41302104418272145</v>
      </c>
    </row>
    <row r="27" ht="12.75" customHeight="1">
      <c r="A27" s="4" t="s">
        <v>28</v>
      </c>
      <c r="B27" s="8">
        <v>6</v>
      </c>
      <c r="C27" s="7">
        <v>28.085000000000001</v>
      </c>
      <c r="D27" s="7">
        <f t="shared" si="0"/>
        <v>0.21363717286807904</v>
      </c>
    </row>
    <row r="28" ht="12.75" customHeight="1">
      <c r="A28" s="1"/>
    </row>
    <row r="29" ht="15" customHeight="1">
      <c r="A29" s="1"/>
    </row>
    <row r="30" ht="15" customHeight="1">
      <c r="A30" s="1"/>
      <c r="B30" s="14"/>
    </row>
    <row r="31" ht="15" customHeight="1">
      <c r="A31" s="1"/>
      <c r="B31" s="14"/>
    </row>
    <row r="32" ht="15" customHeight="1">
      <c r="A32" s="1"/>
      <c r="B32" s="14"/>
    </row>
    <row r="33" ht="15" customHeight="1">
      <c r="A33" s="1"/>
      <c r="B33" s="14"/>
    </row>
    <row r="34" ht="15" customHeight="1">
      <c r="A34" s="1"/>
      <c r="B34" s="14"/>
    </row>
    <row r="35" ht="15" customHeight="1">
      <c r="A35" s="1"/>
      <c r="B35" s="14"/>
    </row>
    <row r="36" ht="15" customHeight="1">
      <c r="A36" s="1"/>
      <c r="B36" s="14"/>
    </row>
    <row r="37" ht="15" customHeight="1">
      <c r="A37" s="1"/>
      <c r="B37" s="14"/>
    </row>
    <row r="38" ht="15" customHeight="1">
      <c r="A38" s="1"/>
      <c r="B38" s="14"/>
    </row>
    <row r="39" ht="15" customHeight="1">
      <c r="A39" s="1"/>
      <c r="B39" s="14"/>
    </row>
    <row r="40" ht="15" customHeight="1">
      <c r="A40" s="1"/>
      <c r="B40" s="14"/>
    </row>
    <row r="41" ht="15" customHeight="1">
      <c r="A41" s="1"/>
      <c r="B41" s="14"/>
    </row>
    <row r="42" ht="15" customHeight="1">
      <c r="A42" s="1"/>
      <c r="B42" s="14"/>
    </row>
    <row r="43" ht="15" customHeight="1">
      <c r="A43" s="1"/>
      <c r="B43" s="14"/>
    </row>
    <row r="44" ht="15" customHeight="1">
      <c r="A44" s="1"/>
    </row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</sheetData>
  <printOptions headings="0" gridLines="0"/>
  <pageMargins left="0.70078740157480313" right="0.70078740157480313" top="1.0519685039370097" bottom="134.99999999999997" header="1.0519685039370097" footer="83.425196850393675"/>
  <pageSetup paperSize="9" scale="100" fitToWidth="0" fitToHeight="0" pageOrder="overThenDown" orientation="portrait" usePrinterDefaults="1" blackAndWhite="0" draft="0" cellComments="none" useFirstPageNumber="1" errors="displayed" horizontalDpi="0" verticalDpi="0" copies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LA-PORTA Francesco</dc:creator>
  <cp:revision>1</cp:revision>
  <dcterms:created xsi:type="dcterms:W3CDTF">2026-01-15T12:35:01Z</dcterms:created>
  <dcterms:modified xsi:type="dcterms:W3CDTF">2026-03-04T16:15:49Z</dcterms:modified>
</cp:coreProperties>
</file>