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autoCompressPictures="0"/>
  <bookViews>
    <workbookView xWindow="240" yWindow="200" windowWidth="26560" windowHeight="15960"/>
  </bookViews>
  <sheets>
    <sheet name="financ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H16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I16" i="1"/>
  <c r="J16" i="1"/>
  <c r="J15" i="1"/>
  <c r="J14" i="1"/>
  <c r="J13" i="1"/>
  <c r="J12" i="1"/>
  <c r="J11" i="1"/>
  <c r="J10" i="1"/>
  <c r="J9" i="1"/>
  <c r="J8" i="1"/>
  <c r="J7" i="1"/>
  <c r="E7" i="1"/>
  <c r="E11" i="1"/>
  <c r="E12" i="1"/>
  <c r="E15" i="1"/>
  <c r="E6" i="1"/>
  <c r="E9" i="1"/>
  <c r="G16" i="1"/>
  <c r="F16" i="1"/>
  <c r="E16" i="1"/>
  <c r="D16" i="1"/>
  <c r="B16" i="1"/>
  <c r="J6" i="1"/>
</calcChain>
</file>

<file path=xl/sharedStrings.xml><?xml version="1.0" encoding="utf-8"?>
<sst xmlns="http://schemas.openxmlformats.org/spreadsheetml/2006/main" count="27" uniqueCount="27">
  <si>
    <t>Staff effort charged to project (man months)</t>
  </si>
  <si>
    <t xml:space="preserve">Staff cost </t>
  </si>
  <si>
    <t xml:space="preserve">Sub-contract  </t>
  </si>
  <si>
    <t xml:space="preserve">Consumables </t>
  </si>
  <si>
    <t xml:space="preserve">Travel </t>
  </si>
  <si>
    <t>EU contribution</t>
  </si>
  <si>
    <t>(1)</t>
  </si>
  <si>
    <t>(2)</t>
  </si>
  <si>
    <t>This is the equipment cost after depreciation, based on the depreciation length and the length of the project.  It is not neccesarily the total cost of the equipment.</t>
  </si>
  <si>
    <t>Acronym (1)</t>
  </si>
  <si>
    <t>Equipment charged to project (2)</t>
  </si>
  <si>
    <t>(3)</t>
  </si>
  <si>
    <t xml:space="preserve">The coordinator of the JRA in the first row.  </t>
  </si>
  <si>
    <t>Fill in your facility staff cost per month:</t>
  </si>
  <si>
    <t>Total Direct cost</t>
  </si>
  <si>
    <t>Overhead (3)</t>
  </si>
  <si>
    <t>Overheads under H2020 are 25% regardless the cost model your institution had under FP7.</t>
  </si>
  <si>
    <t>DTU</t>
  </si>
  <si>
    <t>ESS</t>
  </si>
  <si>
    <t>ILL</t>
  </si>
  <si>
    <t>PSI</t>
  </si>
  <si>
    <t>UoC</t>
  </si>
  <si>
    <t>STFC</t>
  </si>
  <si>
    <t>TUD</t>
  </si>
  <si>
    <t>NPI</t>
  </si>
  <si>
    <t>TUM</t>
  </si>
  <si>
    <t>ESS-B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</si>
</sst>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1" xfId="0" applyFont="1" applyBorder="1"/>
    <xf numFmtId="0" fontId="0" fillId="0" borderId="1" xfId="0" applyBorder="1"/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0" xfId="0" quotePrefix="1" applyAlignment="1">
      <alignment horizontal="right"/>
    </xf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0" fillId="2" borderId="0" xfId="0" applyFill="1"/>
  </cellXfs>
  <cellStyles count="41">
    <cellStyle name="Besøgt link" xfId="2" builtinId="9" hidden="1"/>
    <cellStyle name="Besøgt link" xfId="4" builtinId="9" hidden="1"/>
    <cellStyle name="Besøgt link" xfId="6" builtinId="9" hidden="1"/>
    <cellStyle name="Besøgt link" xfId="8" builtinId="9" hidden="1"/>
    <cellStyle name="Besøgt link" xfId="10" builtinId="9" hidden="1"/>
    <cellStyle name="Besøgt link" xfId="12" builtinId="9" hidden="1"/>
    <cellStyle name="Besøgt link" xfId="14" builtinId="9" hidden="1"/>
    <cellStyle name="Besøgt link" xfId="16" builtinId="9" hidden="1"/>
    <cellStyle name="Besøgt link" xfId="18" builtinId="9" hidden="1"/>
    <cellStyle name="Besøgt link" xfId="20" builtinId="9" hidden="1"/>
    <cellStyle name="Besøgt link" xfId="22" builtinId="9" hidden="1"/>
    <cellStyle name="Besøgt link" xfId="24" builtinId="9" hidden="1"/>
    <cellStyle name="Besøgt link" xfId="26" builtinId="9" hidden="1"/>
    <cellStyle name="Besøgt link" xfId="28" builtinId="9" hidden="1"/>
    <cellStyle name="Besøgt link" xfId="30" builtinId="9" hidden="1"/>
    <cellStyle name="Besøgt link" xfId="32" builtinId="9" hidden="1"/>
    <cellStyle name="Besøgt link" xfId="34" builtinId="9" hidden="1"/>
    <cellStyle name="Besøgt link" xfId="36" builtinId="9" hidden="1"/>
    <cellStyle name="Besøgt link" xfId="38" builtinId="9" hidden="1"/>
    <cellStyle name="Besøgt 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3:K20"/>
  <sheetViews>
    <sheetView tabSelected="1" topLeftCell="A4" workbookViewId="0">
      <selection activeCell="L5" sqref="L5:L22"/>
    </sheetView>
  </sheetViews>
  <sheetFormatPr baseColWidth="10" defaultColWidth="8.83203125" defaultRowHeight="12" x14ac:dyDescent="0"/>
  <cols>
    <col min="1" max="1" width="12.1640625" customWidth="1"/>
    <col min="2" max="2" width="21.33203125" customWidth="1"/>
    <col min="3" max="3" width="13.5" customWidth="1"/>
    <col min="4" max="11" width="13.6640625" customWidth="1"/>
  </cols>
  <sheetData>
    <row r="3" spans="1:11">
      <c r="A3" s="10" t="s">
        <v>13</v>
      </c>
      <c r="B3" s="10"/>
      <c r="C3" s="2">
        <v>6250</v>
      </c>
      <c r="F3" s="7"/>
      <c r="J3" s="8"/>
      <c r="K3" s="8"/>
    </row>
    <row r="5" spans="1:11" ht="36">
      <c r="A5" s="3" t="s">
        <v>9</v>
      </c>
      <c r="B5" s="4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10</v>
      </c>
      <c r="H5" s="3" t="s">
        <v>14</v>
      </c>
      <c r="I5" s="3" t="s">
        <v>15</v>
      </c>
      <c r="J5" s="3" t="s">
        <v>5</v>
      </c>
    </row>
    <row r="6" spans="1:11">
      <c r="A6" s="3" t="s">
        <v>17</v>
      </c>
      <c r="B6" s="2">
        <v>22.5</v>
      </c>
      <c r="C6" s="2">
        <f>B6*$C$3</f>
        <v>140625</v>
      </c>
      <c r="D6" s="5">
        <v>0</v>
      </c>
      <c r="E6" s="5">
        <f>25000+12500+16666.66666667</f>
        <v>54166.666666670004</v>
      </c>
      <c r="F6" s="5">
        <v>0</v>
      </c>
      <c r="G6" s="5">
        <v>0</v>
      </c>
      <c r="H6" s="5">
        <f>C6+E6+F6+G6</f>
        <v>194791.66666667</v>
      </c>
      <c r="I6" s="5">
        <f>H6*0.25</f>
        <v>48697.916666667501</v>
      </c>
      <c r="J6" s="5">
        <f>SUM(H6:I6)</f>
        <v>243489.5833333375</v>
      </c>
    </row>
    <row r="7" spans="1:11">
      <c r="A7" s="3" t="s">
        <v>18</v>
      </c>
      <c r="B7" s="2">
        <v>27</v>
      </c>
      <c r="C7" s="2">
        <f t="shared" ref="C7:C15" si="0">B7*$C$3</f>
        <v>168750</v>
      </c>
      <c r="D7" s="5"/>
      <c r="E7" s="5">
        <f>37500+16666.66666667+33333.33333</f>
        <v>87499.999996669998</v>
      </c>
      <c r="F7" s="5"/>
      <c r="G7" s="5"/>
      <c r="H7" s="5">
        <f>C7+E7+F7+G7</f>
        <v>256249.99999667</v>
      </c>
      <c r="I7" s="5">
        <f>H7*0.25</f>
        <v>64062.499999167499</v>
      </c>
      <c r="J7" s="5">
        <f t="shared" ref="J7:J16" si="1">SUM(H7:I7)</f>
        <v>320312.49999583751</v>
      </c>
    </row>
    <row r="8" spans="1:11">
      <c r="A8" s="3" t="s">
        <v>19</v>
      </c>
      <c r="B8" s="2">
        <v>6</v>
      </c>
      <c r="C8" s="2">
        <f t="shared" si="0"/>
        <v>37500</v>
      </c>
      <c r="D8" s="5"/>
      <c r="E8" s="5">
        <v>12500</v>
      </c>
      <c r="F8" s="5"/>
      <c r="G8" s="5"/>
      <c r="H8" s="5">
        <f>C8+E8+F8+G8</f>
        <v>50000</v>
      </c>
      <c r="I8" s="5">
        <f>H8*0.25</f>
        <v>12500</v>
      </c>
      <c r="J8" s="5">
        <f t="shared" si="1"/>
        <v>62500</v>
      </c>
    </row>
    <row r="9" spans="1:11">
      <c r="A9" s="3" t="s">
        <v>20</v>
      </c>
      <c r="B9" s="2">
        <v>13.5</v>
      </c>
      <c r="C9" s="2">
        <f t="shared" si="0"/>
        <v>84375</v>
      </c>
      <c r="D9" s="5"/>
      <c r="E9" s="5">
        <f>12500+16666.66666667</f>
        <v>29166.66666667</v>
      </c>
      <c r="F9" s="5"/>
      <c r="G9" s="5"/>
      <c r="H9" s="5">
        <f>C9+E9+F9+G9</f>
        <v>113541.66666667</v>
      </c>
      <c r="I9" s="5">
        <f>H9*0.25</f>
        <v>28385.416666667501</v>
      </c>
      <c r="J9" s="5">
        <f t="shared" si="1"/>
        <v>141927.0833333375</v>
      </c>
    </row>
    <row r="10" spans="1:11">
      <c r="A10" s="3" t="s">
        <v>21</v>
      </c>
      <c r="B10" s="2">
        <v>6</v>
      </c>
      <c r="C10" s="2">
        <f t="shared" si="0"/>
        <v>37500</v>
      </c>
      <c r="D10" s="5"/>
      <c r="E10" s="5">
        <v>12500</v>
      </c>
      <c r="F10" s="5"/>
      <c r="G10" s="5"/>
      <c r="H10" s="5">
        <f>C10+E10+F10+G10</f>
        <v>50000</v>
      </c>
      <c r="I10" s="5">
        <f>H10*0.25</f>
        <v>12500</v>
      </c>
      <c r="J10" s="5">
        <f t="shared" si="1"/>
        <v>62500</v>
      </c>
    </row>
    <row r="11" spans="1:11">
      <c r="A11" s="3" t="s">
        <v>22</v>
      </c>
      <c r="B11" s="2">
        <v>27</v>
      </c>
      <c r="C11" s="2">
        <f t="shared" si="0"/>
        <v>168750</v>
      </c>
      <c r="D11" s="5"/>
      <c r="E11" s="5">
        <f>25000+12500+16666.66666667+33333.33333</f>
        <v>87499.999996669998</v>
      </c>
      <c r="F11" s="5"/>
      <c r="G11" s="5"/>
      <c r="H11" s="5">
        <f>C11+E11+F11+G11</f>
        <v>256249.99999667</v>
      </c>
      <c r="I11" s="5">
        <f>H11*0.25</f>
        <v>64062.499999167499</v>
      </c>
      <c r="J11" s="5">
        <f t="shared" si="1"/>
        <v>320312.49999583751</v>
      </c>
    </row>
    <row r="12" spans="1:11">
      <c r="A12" s="3" t="s">
        <v>23</v>
      </c>
      <c r="B12" s="2">
        <v>18</v>
      </c>
      <c r="C12" s="2">
        <f t="shared" si="0"/>
        <v>112500</v>
      </c>
      <c r="D12" s="5"/>
      <c r="E12" s="5">
        <f>25000+33333.33333</f>
        <v>58333.333330000001</v>
      </c>
      <c r="F12" s="5"/>
      <c r="G12" s="5"/>
      <c r="H12" s="5">
        <f>C12+E12+F12+G12</f>
        <v>170833.33332999999</v>
      </c>
      <c r="I12" s="5">
        <f>H12*0.25</f>
        <v>42708.333332499999</v>
      </c>
      <c r="J12" s="5">
        <f t="shared" si="1"/>
        <v>213541.66666250001</v>
      </c>
    </row>
    <row r="13" spans="1:11">
      <c r="A13" s="3" t="s">
        <v>24</v>
      </c>
      <c r="B13" s="2">
        <v>6</v>
      </c>
      <c r="C13" s="2">
        <f t="shared" si="0"/>
        <v>37500</v>
      </c>
      <c r="D13" s="5"/>
      <c r="E13" s="5">
        <v>12500</v>
      </c>
      <c r="F13" s="5"/>
      <c r="G13" s="5"/>
      <c r="H13" s="5">
        <f>C13+E13+F13+G13</f>
        <v>50000</v>
      </c>
      <c r="I13" s="5">
        <f>H13*0.25</f>
        <v>12500</v>
      </c>
      <c r="J13" s="5">
        <f t="shared" si="1"/>
        <v>62500</v>
      </c>
    </row>
    <row r="14" spans="1:11">
      <c r="A14" s="3" t="s">
        <v>25</v>
      </c>
      <c r="B14" s="2">
        <v>7.5</v>
      </c>
      <c r="C14" s="2">
        <f t="shared" si="0"/>
        <v>46875</v>
      </c>
      <c r="D14" s="5"/>
      <c r="E14" s="5">
        <v>16666.66666667</v>
      </c>
      <c r="F14" s="5"/>
      <c r="G14" s="5"/>
      <c r="H14" s="5">
        <f>C14+E14+F14+G14</f>
        <v>63541.666666670004</v>
      </c>
      <c r="I14" s="5">
        <f>H14*0.25</f>
        <v>15885.416666667501</v>
      </c>
      <c r="J14" s="5">
        <f t="shared" si="1"/>
        <v>79427.083333337505</v>
      </c>
    </row>
    <row r="15" spans="1:11">
      <c r="A15" s="3" t="s">
        <v>26</v>
      </c>
      <c r="B15" s="2">
        <v>13.5</v>
      </c>
      <c r="C15" s="2">
        <f t="shared" si="0"/>
        <v>84375</v>
      </c>
      <c r="D15" s="5"/>
      <c r="E15" s="5">
        <f>12500+16666.66666667</f>
        <v>29166.66666667</v>
      </c>
      <c r="F15" s="5"/>
      <c r="G15" s="5"/>
      <c r="H15" s="5">
        <f>C15+E15+F15+G15</f>
        <v>113541.66666667</v>
      </c>
      <c r="I15" s="5">
        <f>H15*0.25</f>
        <v>28385.416666667501</v>
      </c>
      <c r="J15" s="5">
        <f t="shared" si="1"/>
        <v>141927.0833333375</v>
      </c>
    </row>
    <row r="16" spans="1:11">
      <c r="A16" s="3"/>
      <c r="B16" s="1">
        <f t="shared" ref="B16:J16" si="2">SUM(B6:B15)</f>
        <v>147</v>
      </c>
      <c r="C16" s="1">
        <f t="shared" si="2"/>
        <v>918750</v>
      </c>
      <c r="D16" s="1">
        <f t="shared" si="2"/>
        <v>0</v>
      </c>
      <c r="E16" s="1">
        <f t="shared" si="2"/>
        <v>399999.99999002001</v>
      </c>
      <c r="F16" s="1">
        <f t="shared" si="2"/>
        <v>0</v>
      </c>
      <c r="G16" s="1">
        <f t="shared" si="2"/>
        <v>0</v>
      </c>
      <c r="H16" s="5">
        <f>C16+E16+F16+G16</f>
        <v>1318749.9999900199</v>
      </c>
      <c r="I16" s="1">
        <f t="shared" si="2"/>
        <v>329687.49999750505</v>
      </c>
      <c r="J16" s="5">
        <f t="shared" si="1"/>
        <v>1648437.4999875249</v>
      </c>
    </row>
    <row r="18" spans="1:2">
      <c r="A18" s="6" t="s">
        <v>6</v>
      </c>
      <c r="B18" t="s">
        <v>12</v>
      </c>
    </row>
    <row r="19" spans="1:2">
      <c r="A19" s="6" t="s">
        <v>7</v>
      </c>
      <c r="B19" t="s">
        <v>8</v>
      </c>
    </row>
    <row r="20" spans="1:2">
      <c r="A20" s="6" t="s">
        <v>11</v>
      </c>
      <c r="B20" s="9" t="s">
        <v>16</v>
      </c>
    </row>
  </sheetData>
  <phoneticPr fontId="1" type="noConversion"/>
  <pageMargins left="0.75" right="0.75" top="1" bottom="1" header="0.5" footer="0.5"/>
  <pageSetup paperSize="9" scale="85" orientation="landscape" horizontalDpi="200" verticalDpi="200"/>
  <headerFooter alignWithMargins="0"/>
  <ignoredErrors>
    <ignoredError sqref="A18:A20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finance</vt:lpstr>
    </vt:vector>
  </TitlesOfParts>
  <Company>CCLRC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Peter Kjær Willendrup</cp:lastModifiedBy>
  <cp:lastPrinted>2010-09-16T10:15:42Z</cp:lastPrinted>
  <dcterms:created xsi:type="dcterms:W3CDTF">2007-12-05T11:32:46Z</dcterms:created>
  <dcterms:modified xsi:type="dcterms:W3CDTF">2014-05-13T18:54:15Z</dcterms:modified>
</cp:coreProperties>
</file>